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anning\Desktop\BEDF\"/>
    </mc:Choice>
  </mc:AlternateContent>
  <xr:revisionPtr revIDLastSave="0" documentId="8_{59B75B7E-D548-4931-977B-1AA165F2D0C8}" xr6:coauthVersionLast="45" xr6:coauthVersionMax="45" xr10:uidLastSave="{00000000-0000-0000-0000-000000000000}"/>
  <bookViews>
    <workbookView xWindow="-120" yWindow="-120" windowWidth="29040" windowHeight="15840" xr2:uid="{D9FF0E12-BF98-42F3-82A7-879678C014F1}"/>
  </bookViews>
  <sheets>
    <sheet name="BEDF Employment" sheetId="1" r:id="rId1"/>
  </sheets>
  <definedNames>
    <definedName name="_xlnm.Print_Area" localSheetId="0">'BEDF Employment'!$B$9:$P$31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9" i="1" l="1"/>
  <c r="Z38" i="1"/>
  <c r="AA38" i="1" s="1"/>
  <c r="AC38" i="1" s="1"/>
  <c r="AF38" i="1" s="1"/>
  <c r="R38" i="1"/>
  <c r="L38" i="1"/>
  <c r="L39" i="1" s="1"/>
  <c r="R33" i="1"/>
  <c r="Z32" i="1"/>
  <c r="AA32" i="1" s="1"/>
  <c r="AC32" i="1" s="1"/>
  <c r="AF32" i="1" s="1"/>
  <c r="R32" i="1"/>
  <c r="L32" i="1"/>
  <c r="L33" i="1" s="1"/>
  <c r="L40" i="1" l="1"/>
  <c r="L34" i="1"/>
  <c r="L29" i="1"/>
  <c r="L41" i="1" s="1"/>
  <c r="L23" i="1"/>
  <c r="L35" i="1" s="1"/>
  <c r="Z26" i="1"/>
  <c r="AA26" i="1" s="1"/>
  <c r="AC26" i="1" s="1"/>
  <c r="AF26" i="1" s="1"/>
  <c r="R27" i="1"/>
  <c r="R26" i="1"/>
  <c r="L26" i="1"/>
  <c r="L27" i="1" s="1"/>
  <c r="R21" i="1"/>
  <c r="Z20" i="1"/>
  <c r="AA20" i="1" s="1"/>
  <c r="AC20" i="1" s="1"/>
  <c r="AF20" i="1" s="1"/>
  <c r="R20" i="1"/>
  <c r="L20" i="1"/>
  <c r="L14" i="1"/>
  <c r="L15" i="1" s="1"/>
  <c r="L36" i="1" l="1"/>
  <c r="L42" i="1"/>
  <c r="L28" i="1"/>
  <c r="L30" i="1" s="1"/>
  <c r="L21" i="1"/>
  <c r="L22" i="1" s="1"/>
  <c r="L24" i="1" s="1"/>
  <c r="L16" i="1"/>
  <c r="L18" i="1" s="1"/>
  <c r="P31" i="1"/>
  <c r="O31" i="1"/>
  <c r="N31" i="1"/>
  <c r="R15" i="1"/>
  <c r="Z14" i="1"/>
  <c r="AA14" i="1" s="1"/>
  <c r="AC14" i="1" s="1"/>
  <c r="AF14" i="1" s="1"/>
  <c r="R14" i="1"/>
  <c r="L46" i="1" l="1"/>
</calcChain>
</file>

<file path=xl/sharedStrings.xml><?xml version="1.0" encoding="utf-8"?>
<sst xmlns="http://schemas.openxmlformats.org/spreadsheetml/2006/main" count="63" uniqueCount="48">
  <si>
    <t>Border Enterprise Development Fund</t>
  </si>
  <si>
    <t>Employment Claim Form</t>
  </si>
  <si>
    <t>FOR INTERNAL EI USE ONLY</t>
  </si>
  <si>
    <t>Job No.</t>
  </si>
  <si>
    <t>Employee Name</t>
  </si>
  <si>
    <t xml:space="preserve"> Job Title</t>
  </si>
  <si>
    <t>Net salary cost for employer</t>
  </si>
  <si>
    <t>Annual Salary1 on recruitment.  Year 1</t>
  </si>
  <si>
    <t>Annual Salary Year 2 (after 12 month)</t>
  </si>
  <si>
    <t>Annual Salary  Year 3 (after 24 mths)</t>
  </si>
  <si>
    <t>Number of days (232 is full time year)</t>
  </si>
  <si>
    <t>pro-rata</t>
  </si>
  <si>
    <t>Previous claim</t>
  </si>
  <si>
    <t>Current claim</t>
  </si>
  <si>
    <t>Do we need to put in a recalculation if the salary exceeds €80k</t>
  </si>
  <si>
    <t>Salary based on Payslip provided to EI (over-write)</t>
  </si>
  <si>
    <t>Eligible salary (max 80,000)</t>
  </si>
  <si>
    <t>Allowed number of days</t>
  </si>
  <si>
    <t>Eligible salary Costs</t>
  </si>
  <si>
    <t>Disallowed 
(Manual Entry)</t>
  </si>
  <si>
    <t>Deferred 
(Manual Entry)</t>
  </si>
  <si>
    <t>Approved Cost (Calculated)</t>
  </si>
  <si>
    <t>EI Comments</t>
  </si>
  <si>
    <t>Annual Base Salary excludes employers PRSI, bonus and commission and is capped at €80,000 per annum, per person.</t>
  </si>
  <si>
    <t>Days worked is based on a standard formula of 232 working days in a year. (365 minus Week-ends minus Public holidays minus 20 days statutary leave). Note that the calculation does not take leap years into account</t>
  </si>
  <si>
    <t>Subtotal:</t>
  </si>
  <si>
    <t>Overheads at 30%:</t>
  </si>
  <si>
    <t>Total Eligible:</t>
  </si>
  <si>
    <t>Salary Costs</t>
  </si>
  <si>
    <t>Total Claim should match figure on Directors Statement</t>
  </si>
  <si>
    <t>Grant Rate %:</t>
  </si>
  <si>
    <t>Start Date (Recruitment)</t>
  </si>
  <si>
    <t>Wage subsidy received during claim period.</t>
  </si>
  <si>
    <t>Wage subsidy claim period - start date</t>
  </si>
  <si>
    <t xml:space="preserve">Wage subsidy claim period - finsh date </t>
  </si>
  <si>
    <t>Annual (Basic) Salary for this claim period
Max. €80,000</t>
  </si>
  <si>
    <t>Cessation Date  (Fixed Term Contracts, minimum of 3 years from start date )</t>
  </si>
  <si>
    <t>Grants are calculated Net of any Government wage subsidy (e.g. EWSS). Please ensure correct claim period for wage subsidy is entered i.e. start and end date</t>
  </si>
  <si>
    <t>&lt;- unhide rows and insert more if required, check total is correct</t>
  </si>
  <si>
    <t>Grantee Company/Public Body Name:</t>
  </si>
  <si>
    <t>*For 1st moiety on Recruitment, insert 1. For 2nd Moiety after 12 months, insert 2. For 3rd moiety after 24 months, insert 3</t>
  </si>
  <si>
    <t>Only input the figures for the moiety being claimed.</t>
  </si>
  <si>
    <t>1st, 2nd or 3rd Moiety          (please indicate) See note below*</t>
  </si>
  <si>
    <t>Insert Grant Rate % (Ref Letter of Offer):</t>
  </si>
  <si>
    <t>Project No (ref Letter of Offer):</t>
  </si>
  <si>
    <t>Claim No (1, 2 or 3 indicate as appropriate):</t>
  </si>
  <si>
    <t>The salary costs included in this claim must be exclusive of all wage subsidies</t>
  </si>
  <si>
    <t>Total Grant Claim: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</si>
</sst>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164" formatCode="&quot;€&quot;#,##0.00"/>
  </numFmts>
  <fonts count="2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6100"/>
      <name val="Calibri"/>
      <family val="2"/>
      <scheme val="minor"/>
    </font>
    <font>
      <sz val="10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rgb="FF7F7F7F"/>
      </right>
      <top/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hair">
        <color rgb="FF7F7F7F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rgb="FF7F7F7F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7F7F7F"/>
      </bottom>
      <diagonal/>
    </border>
    <border>
      <left/>
      <right/>
      <top style="hair">
        <color rgb="FF7F7F7F"/>
      </top>
      <bottom/>
      <diagonal/>
    </border>
    <border>
      <left/>
      <right style="thin">
        <color rgb="FF7F7F7F"/>
      </right>
      <top style="thin">
        <color indexed="64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4" fontId="12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4" fillId="5" borderId="1" applyNumberFormat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1" fillId="2" borderId="0" applyNumberFormat="0" applyBorder="0" applyAlignment="0" applyProtection="0"/>
    <xf numFmtId="0" fontId="12" fillId="0" borderId="0"/>
  </cellStyleXfs>
  <cellXfs count="13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8" borderId="0" xfId="8" applyFont="1" applyFill="1" applyAlignment="1" applyProtection="1">
      <alignment vertical="center"/>
      <protection locked="0"/>
    </xf>
    <xf numFmtId="0" fontId="6" fillId="6" borderId="0" xfId="6"/>
    <xf numFmtId="0" fontId="10" fillId="2" borderId="0" xfId="9" applyFont="1" applyAlignment="1" applyProtection="1">
      <alignment horizontal="left" vertical="center"/>
      <protection locked="0"/>
    </xf>
    <xf numFmtId="0" fontId="1" fillId="2" borderId="0" xfId="2" applyProtection="1">
      <protection locked="0"/>
    </xf>
    <xf numFmtId="0" fontId="11" fillId="0" borderId="0" xfId="0" applyFont="1"/>
    <xf numFmtId="0" fontId="14" fillId="6" borderId="0" xfId="6" applyFont="1"/>
    <xf numFmtId="0" fontId="15" fillId="2" borderId="0" xfId="9" applyFont="1" applyAlignment="1" applyProtection="1">
      <alignment horizontal="left" vertical="center"/>
      <protection locked="0"/>
    </xf>
    <xf numFmtId="0" fontId="16" fillId="2" borderId="0" xfId="2" applyFont="1" applyProtection="1">
      <protection locked="0"/>
    </xf>
    <xf numFmtId="0" fontId="14" fillId="0" borderId="0" xfId="7" applyFont="1" applyFill="1" applyAlignment="1">
      <alignment horizontal="center" wrapText="1"/>
    </xf>
    <xf numFmtId="44" fontId="0" fillId="0" borderId="6" xfId="1" applyFont="1" applyBorder="1" applyAlignment="1">
      <alignment vertical="center" wrapText="1"/>
    </xf>
    <xf numFmtId="44" fontId="4" fillId="5" borderId="1" xfId="5" applyNumberFormat="1" applyAlignment="1">
      <alignment vertical="center" wrapText="1"/>
    </xf>
    <xf numFmtId="44" fontId="0" fillId="0" borderId="6" xfId="0" applyNumberFormat="1" applyBorder="1" applyAlignment="1">
      <alignment vertical="center" wrapText="1"/>
    </xf>
    <xf numFmtId="44" fontId="0" fillId="0" borderId="6" xfId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2" borderId="7" xfId="1" applyFont="1" applyFill="1" applyBorder="1" applyAlignment="1" applyProtection="1">
      <alignment horizontal="center" vertical="center" wrapText="1"/>
      <protection locked="0"/>
    </xf>
    <xf numFmtId="44" fontId="1" fillId="2" borderId="7" xfId="2" applyNumberFormat="1" applyBorder="1" applyAlignment="1" applyProtection="1">
      <alignment horizontal="center" vertical="center" wrapText="1"/>
      <protection locked="0"/>
    </xf>
    <xf numFmtId="44" fontId="1" fillId="2" borderId="7" xfId="2" applyNumberFormat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11" fillId="0" borderId="0" xfId="0" applyFont="1" applyAlignment="1">
      <alignment vertical="center"/>
    </xf>
    <xf numFmtId="2" fontId="0" fillId="0" borderId="0" xfId="0" applyNumberFormat="1"/>
    <xf numFmtId="14" fontId="0" fillId="0" borderId="0" xfId="0" applyNumberFormat="1" applyAlignment="1">
      <alignment horizontal="center"/>
    </xf>
    <xf numFmtId="0" fontId="17" fillId="0" borderId="0" xfId="0" applyFont="1" applyAlignment="1">
      <alignment horizontal="right" vertical="top" wrapText="1"/>
    </xf>
    <xf numFmtId="164" fontId="4" fillId="5" borderId="1" xfId="5" applyNumberFormat="1"/>
    <xf numFmtId="0" fontId="17" fillId="0" borderId="0" xfId="0" applyFont="1" applyAlignment="1">
      <alignment horizontal="left" vertical="top" wrapText="1"/>
    </xf>
    <xf numFmtId="164" fontId="0" fillId="0" borderId="0" xfId="0" applyNumberFormat="1"/>
    <xf numFmtId="164" fontId="2" fillId="0" borderId="0" xfId="3" applyNumberFormat="1" applyFill="1" applyProtection="1">
      <protection locked="0"/>
    </xf>
    <xf numFmtId="164" fontId="1" fillId="0" borderId="0" xfId="2" applyNumberFormat="1" applyFill="1" applyProtection="1">
      <protection locked="0"/>
    </xf>
    <xf numFmtId="164" fontId="5" fillId="0" borderId="0" xfId="5" applyNumberFormat="1" applyFont="1" applyFill="1" applyBorder="1" applyAlignment="1" applyProtection="1">
      <alignment vertical="center" wrapText="1"/>
      <protection locked="0"/>
    </xf>
    <xf numFmtId="0" fontId="0" fillId="0" borderId="0" xfId="0"/>
    <xf numFmtId="0" fontId="17" fillId="0" borderId="0" xfId="0" applyFont="1" applyAlignment="1">
      <alignment horizontal="right" vertical="top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/>
    <xf numFmtId="44" fontId="4" fillId="0" borderId="0" xfId="5" applyNumberFormat="1" applyFill="1" applyBorder="1" applyAlignment="1">
      <alignment horizontal="left" vertical="center" wrapText="1"/>
    </xf>
    <xf numFmtId="44" fontId="18" fillId="0" borderId="0" xfId="5" applyNumberFormat="1" applyFont="1" applyFill="1" applyBorder="1" applyAlignment="1">
      <alignment horizontal="right" vertical="top"/>
    </xf>
    <xf numFmtId="44" fontId="0" fillId="0" borderId="0" xfId="1" applyFont="1" applyBorder="1" applyAlignment="1">
      <alignment vertical="center" wrapText="1"/>
    </xf>
    <xf numFmtId="44" fontId="0" fillId="0" borderId="9" xfId="1" applyFont="1" applyBorder="1" applyAlignment="1">
      <alignment vertical="center" wrapText="1"/>
    </xf>
    <xf numFmtId="44" fontId="0" fillId="0" borderId="10" xfId="1" applyFont="1" applyBorder="1" applyAlignment="1">
      <alignment vertical="center" wrapText="1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" fontId="0" fillId="0" borderId="0" xfId="0" applyNumberFormat="1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14" fontId="0" fillId="0" borderId="0" xfId="0" applyNumberForma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 wrapText="1"/>
    </xf>
    <xf numFmtId="44" fontId="4" fillId="5" borderId="11" xfId="5" applyNumberFormat="1" applyBorder="1" applyAlignment="1">
      <alignment vertical="center" wrapText="1"/>
    </xf>
    <xf numFmtId="1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14" fontId="0" fillId="0" borderId="4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44" fontId="0" fillId="0" borderId="4" xfId="1" applyFont="1" applyBorder="1" applyAlignment="1">
      <alignment vertical="center" wrapText="1"/>
    </xf>
    <xf numFmtId="9" fontId="4" fillId="5" borderId="1" xfId="5" applyNumberFormat="1" applyAlignment="1">
      <alignment vertical="center" wrapText="1"/>
    </xf>
    <xf numFmtId="0" fontId="0" fillId="0" borderId="12" xfId="0" applyBorder="1" applyAlignment="1">
      <alignment vertical="center" wrapText="1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" fontId="0" fillId="0" borderId="0" xfId="0" applyNumberFormat="1" applyFill="1" applyBorder="1" applyAlignment="1">
      <alignment horizontal="left" vertical="center"/>
    </xf>
    <xf numFmtId="14" fontId="0" fillId="0" borderId="0" xfId="0" applyNumberFormat="1" applyFill="1" applyBorder="1" applyAlignment="1">
      <alignment horizontal="left" vertical="center"/>
    </xf>
    <xf numFmtId="14" fontId="0" fillId="0" borderId="0" xfId="0" applyNumberForma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 wrapText="1"/>
    </xf>
    <xf numFmtId="44" fontId="0" fillId="0" borderId="0" xfId="1" applyFont="1" applyFill="1" applyBorder="1" applyAlignment="1">
      <alignment vertical="center" wrapText="1"/>
    </xf>
    <xf numFmtId="44" fontId="4" fillId="0" borderId="0" xfId="5" applyNumberFormat="1" applyFill="1" applyBorder="1" applyAlignment="1">
      <alignment vertical="center" wrapText="1"/>
    </xf>
    <xf numFmtId="44" fontId="4" fillId="5" borderId="8" xfId="5" applyNumberForma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44" fontId="0" fillId="0" borderId="9" xfId="1" applyFont="1" applyBorder="1" applyAlignment="1">
      <alignment horizontal="center" vertical="center"/>
    </xf>
    <xf numFmtId="44" fontId="1" fillId="2" borderId="15" xfId="1" applyFont="1" applyFill="1" applyBorder="1" applyAlignment="1" applyProtection="1">
      <alignment horizontal="center" vertical="center" wrapText="1"/>
      <protection locked="0"/>
    </xf>
    <xf numFmtId="0" fontId="3" fillId="4" borderId="13" xfId="4" applyBorder="1" applyAlignment="1" applyProtection="1">
      <alignment horizontal="center" vertical="center" wrapText="1"/>
      <protection locked="0"/>
    </xf>
    <xf numFmtId="44" fontId="1" fillId="2" borderId="15" xfId="2" applyNumberFormat="1" applyBorder="1" applyAlignment="1" applyProtection="1">
      <alignment horizontal="center" vertical="center" wrapText="1"/>
      <protection locked="0"/>
    </xf>
    <xf numFmtId="44" fontId="4" fillId="5" borderId="13" xfId="5" applyNumberFormat="1" applyBorder="1" applyAlignment="1" applyProtection="1">
      <alignment horizontal="center" vertical="center" wrapText="1"/>
      <protection locked="0"/>
    </xf>
    <xf numFmtId="44" fontId="1" fillId="2" borderId="15" xfId="2" applyNumberFormat="1" applyBorder="1" applyAlignment="1" applyProtection="1">
      <alignment horizontal="left" vertical="center" wrapText="1"/>
      <protection locked="0"/>
    </xf>
    <xf numFmtId="44" fontId="0" fillId="0" borderId="10" xfId="1" applyFont="1" applyBorder="1" applyAlignment="1">
      <alignment horizontal="center" vertical="center"/>
    </xf>
    <xf numFmtId="0" fontId="3" fillId="4" borderId="14" xfId="4" applyBorder="1" applyAlignment="1" applyProtection="1">
      <alignment horizontal="center" vertical="center" wrapText="1"/>
      <protection locked="0"/>
    </xf>
    <xf numFmtId="44" fontId="4" fillId="5" borderId="14" xfId="5" applyNumberFormat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17" fillId="0" borderId="0" xfId="0" applyFont="1" applyFill="1" applyBorder="1" applyAlignment="1">
      <alignment horizontal="right" vertical="top" wrapText="1"/>
    </xf>
    <xf numFmtId="0" fontId="0" fillId="0" borderId="0" xfId="0" applyFill="1" applyBorder="1" applyAlignment="1">
      <alignment vertical="center" wrapText="1"/>
    </xf>
    <xf numFmtId="44" fontId="1" fillId="0" borderId="0" xfId="1" applyFont="1" applyFill="1" applyBorder="1" applyAlignment="1" applyProtection="1">
      <alignment horizontal="center" vertical="center" wrapText="1"/>
      <protection locked="0"/>
    </xf>
    <xf numFmtId="0" fontId="3" fillId="0" borderId="0" xfId="4" applyFill="1" applyBorder="1" applyAlignment="1" applyProtection="1">
      <alignment horizontal="center" vertical="center" wrapText="1"/>
      <protection locked="0"/>
    </xf>
    <xf numFmtId="44" fontId="1" fillId="0" borderId="0" xfId="2" applyNumberFormat="1" applyFill="1" applyBorder="1" applyAlignment="1" applyProtection="1">
      <alignment horizontal="center" vertical="center" wrapText="1"/>
      <protection locked="0"/>
    </xf>
    <xf numFmtId="44" fontId="4" fillId="0" borderId="0" xfId="5" applyNumberFormat="1" applyFill="1" applyBorder="1" applyAlignment="1" applyProtection="1">
      <alignment horizontal="center" vertical="center" wrapText="1"/>
      <protection locked="0"/>
    </xf>
    <xf numFmtId="44" fontId="1" fillId="0" borderId="0" xfId="2" applyNumberFormat="1" applyFill="1" applyBorder="1" applyAlignment="1" applyProtection="1">
      <alignment horizontal="left" vertical="center" wrapText="1"/>
      <protection locked="0"/>
    </xf>
    <xf numFmtId="44" fontId="1" fillId="0" borderId="16" xfId="2" applyNumberFormat="1" applyFill="1" applyBorder="1" applyAlignment="1" applyProtection="1">
      <alignment horizontal="left" vertical="center" wrapText="1"/>
      <protection locked="0"/>
    </xf>
    <xf numFmtId="44" fontId="1" fillId="2" borderId="17" xfId="1" applyFont="1" applyFill="1" applyBorder="1" applyAlignment="1" applyProtection="1">
      <alignment horizontal="center" vertical="center" wrapText="1"/>
      <protection locked="0"/>
    </xf>
    <xf numFmtId="0" fontId="3" fillId="4" borderId="18" xfId="4" applyBorder="1" applyAlignment="1" applyProtection="1">
      <alignment horizontal="center" vertical="center" wrapText="1"/>
      <protection locked="0"/>
    </xf>
    <xf numFmtId="44" fontId="1" fillId="2" borderId="17" xfId="2" applyNumberFormat="1" applyBorder="1" applyAlignment="1" applyProtection="1">
      <alignment horizontal="center" vertical="center" wrapText="1"/>
      <protection locked="0"/>
    </xf>
    <xf numFmtId="44" fontId="4" fillId="5" borderId="18" xfId="5" applyNumberFormat="1" applyBorder="1" applyAlignment="1" applyProtection="1">
      <alignment horizontal="center" vertical="center" wrapText="1"/>
      <protection locked="0"/>
    </xf>
    <xf numFmtId="0" fontId="19" fillId="6" borderId="0" xfId="6" applyFont="1"/>
    <xf numFmtId="44" fontId="1" fillId="0" borderId="5" xfId="1" applyFont="1" applyFill="1" applyBorder="1" applyAlignment="1" applyProtection="1">
      <alignment horizontal="center" vertical="center" wrapText="1"/>
      <protection locked="0"/>
    </xf>
    <xf numFmtId="0" fontId="3" fillId="0" borderId="19" xfId="4" applyFill="1" applyBorder="1" applyAlignment="1" applyProtection="1">
      <alignment horizontal="center" vertical="center" wrapText="1"/>
      <protection locked="0"/>
    </xf>
    <xf numFmtId="44" fontId="1" fillId="0" borderId="5" xfId="2" applyNumberFormat="1" applyFill="1" applyBorder="1" applyAlignment="1" applyProtection="1">
      <alignment horizontal="center" vertical="center" wrapText="1"/>
      <protection locked="0"/>
    </xf>
    <xf numFmtId="44" fontId="4" fillId="0" borderId="19" xfId="5" applyNumberFormat="1" applyFill="1" applyBorder="1" applyAlignment="1" applyProtection="1">
      <alignment horizontal="center" vertical="center" wrapText="1"/>
      <protection locked="0"/>
    </xf>
    <xf numFmtId="44" fontId="1" fillId="0" borderId="5" xfId="2" applyNumberFormat="1" applyFill="1" applyBorder="1" applyAlignment="1" applyProtection="1">
      <alignment horizontal="left" vertical="center" wrapText="1"/>
      <protection locked="0"/>
    </xf>
    <xf numFmtId="44" fontId="1" fillId="0" borderId="20" xfId="1" applyFont="1" applyFill="1" applyBorder="1" applyAlignment="1" applyProtection="1">
      <alignment horizontal="center" vertical="center" wrapText="1"/>
      <protection locked="0"/>
    </xf>
    <xf numFmtId="0" fontId="3" fillId="0" borderId="20" xfId="4" applyFill="1" applyBorder="1" applyAlignment="1" applyProtection="1">
      <alignment horizontal="center" vertical="center" wrapText="1"/>
      <protection locked="0"/>
    </xf>
    <xf numFmtId="44" fontId="1" fillId="0" borderId="20" xfId="2" applyNumberFormat="1" applyFill="1" applyBorder="1" applyAlignment="1" applyProtection="1">
      <alignment horizontal="center" vertical="center" wrapText="1"/>
      <protection locked="0"/>
    </xf>
    <xf numFmtId="44" fontId="4" fillId="0" borderId="20" xfId="5" applyNumberFormat="1" applyFill="1" applyBorder="1" applyAlignment="1" applyProtection="1">
      <alignment horizontal="center" vertical="center" wrapText="1"/>
      <protection locked="0"/>
    </xf>
    <xf numFmtId="44" fontId="1" fillId="0" borderId="20" xfId="2" applyNumberFormat="1" applyFill="1" applyBorder="1" applyAlignment="1" applyProtection="1">
      <alignment horizontal="left" vertical="center" wrapText="1"/>
      <protection locked="0"/>
    </xf>
    <xf numFmtId="44" fontId="0" fillId="0" borderId="10" xfId="0" applyNumberFormat="1" applyBorder="1" applyAlignment="1">
      <alignment vertical="center" wrapText="1"/>
    </xf>
    <xf numFmtId="44" fontId="4" fillId="5" borderId="21" xfId="5" applyNumberFormat="1" applyBorder="1" applyAlignment="1">
      <alignment vertical="center" wrapText="1"/>
    </xf>
    <xf numFmtId="0" fontId="14" fillId="7" borderId="0" xfId="7" applyFont="1" applyAlignment="1">
      <alignment horizontal="center" wrapText="1"/>
    </xf>
    <xf numFmtId="0" fontId="14" fillId="7" borderId="0" xfId="7" applyFont="1" applyAlignment="1">
      <alignment horizontal="left" wrapText="1"/>
    </xf>
    <xf numFmtId="0" fontId="14" fillId="9" borderId="0" xfId="6" applyFont="1" applyFill="1"/>
    <xf numFmtId="0" fontId="16" fillId="2" borderId="0" xfId="2" applyFont="1" applyBorder="1" applyAlignment="1" applyProtection="1">
      <alignment horizontal="center" wrapText="1"/>
      <protection locked="0"/>
    </xf>
    <xf numFmtId="0" fontId="16" fillId="2" borderId="0" xfId="9" applyFont="1" applyBorder="1" applyAlignment="1" applyProtection="1">
      <alignment horizontal="center" wrapText="1"/>
      <protection locked="0"/>
    </xf>
    <xf numFmtId="0" fontId="16" fillId="2" borderId="5" xfId="9" applyFont="1" applyBorder="1" applyAlignment="1" applyProtection="1">
      <alignment horizontal="center" wrapText="1"/>
      <protection locked="0"/>
    </xf>
    <xf numFmtId="0" fontId="0" fillId="0" borderId="0" xfId="0"/>
    <xf numFmtId="2" fontId="21" fillId="0" borderId="0" xfId="0" applyNumberFormat="1" applyFont="1"/>
    <xf numFmtId="0" fontId="22" fillId="7" borderId="0" xfId="7" applyFont="1" applyAlignment="1">
      <alignment horizontal="center" wrapText="1"/>
    </xf>
    <xf numFmtId="0" fontId="13" fillId="0" borderId="0" xfId="10" quotePrefix="1" applyFont="1" applyBorder="1" applyAlignment="1" applyProtection="1">
      <alignment vertical="center"/>
      <protection locked="0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9" fillId="8" borderId="2" xfId="8" applyFont="1" applyFill="1" applyBorder="1" applyAlignment="1" applyProtection="1">
      <alignment vertical="center"/>
      <protection locked="0"/>
    </xf>
    <xf numFmtId="0" fontId="9" fillId="8" borderId="22" xfId="8" applyFont="1" applyFill="1" applyBorder="1" applyAlignment="1" applyProtection="1">
      <alignment horizontal="left" vertical="center"/>
      <protection locked="0"/>
    </xf>
    <xf numFmtId="0" fontId="9" fillId="8" borderId="22" xfId="8" applyFont="1" applyFill="1" applyBorder="1" applyAlignment="1" applyProtection="1">
      <alignment horizontal="center" vertical="center"/>
      <protection locked="0"/>
    </xf>
    <xf numFmtId="0" fontId="9" fillId="8" borderId="22" xfId="8" applyFont="1" applyFill="1" applyBorder="1" applyAlignment="1" applyProtection="1">
      <alignment vertical="center"/>
      <protection locked="0"/>
    </xf>
    <xf numFmtId="0" fontId="9" fillId="8" borderId="3" xfId="8" applyFont="1" applyFill="1" applyBorder="1" applyAlignment="1" applyProtection="1">
      <alignment vertical="center"/>
      <protection locked="0"/>
    </xf>
    <xf numFmtId="0" fontId="14" fillId="7" borderId="19" xfId="7" applyFont="1" applyBorder="1" applyAlignment="1">
      <alignment horizontal="center" wrapText="1"/>
    </xf>
    <xf numFmtId="0" fontId="0" fillId="0" borderId="0" xfId="0"/>
    <xf numFmtId="0" fontId="24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top"/>
    </xf>
    <xf numFmtId="1" fontId="23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0" fillId="10" borderId="2" xfId="8" applyFont="1" applyFill="1" applyBorder="1" applyAlignment="1" applyProtection="1">
      <alignment vertical="center"/>
      <protection locked="0"/>
    </xf>
    <xf numFmtId="0" fontId="20" fillId="10" borderId="3" xfId="8" applyFont="1" applyFill="1" applyBorder="1" applyAlignment="1" applyProtection="1">
      <alignment vertical="center"/>
      <protection locked="0"/>
    </xf>
    <xf numFmtId="0" fontId="20" fillId="10" borderId="4" xfId="7" applyFont="1" applyFill="1" applyBorder="1" applyAlignment="1">
      <alignment horizontal="left" vertical="center"/>
    </xf>
    <xf numFmtId="0" fontId="13" fillId="0" borderId="0" xfId="10" quotePrefix="1" applyFont="1" applyBorder="1" applyAlignment="1" applyProtection="1">
      <alignment vertical="center" wrapText="1"/>
      <protection locked="0"/>
    </xf>
    <xf numFmtId="0" fontId="0" fillId="0" borderId="0" xfId="0"/>
  </cellXfs>
  <cellStyles count="11">
    <cellStyle name="Accent1" xfId="6" builtinId="29"/>
    <cellStyle name="Accent1 2" xfId="8" xr:uid="{5C485B71-1C55-4C62-B45E-1CBC69FB3994}"/>
    <cellStyle name="Accent2" xfId="7" builtinId="33"/>
    <cellStyle name="Calculation" xfId="5" builtinId="22"/>
    <cellStyle name="Currency" xfId="1" builtinId="4"/>
    <cellStyle name="Good" xfId="2" builtinId="26"/>
    <cellStyle name="Good 2" xfId="9" xr:uid="{3D9180A6-73E2-4929-9545-4C47FC50B975}"/>
    <cellStyle name="Input" xfId="4" builtinId="20"/>
    <cellStyle name="Neutral" xfId="3" builtinId="28"/>
    <cellStyle name="Normal" xfId="0" builtinId="0"/>
    <cellStyle name="Normal 2 2" xfId="10" xr:uid="{7E24AF11-5F6B-45FE-8C8A-2D689DD5CC33}"/>
  </cellStyles>
  <dxfs count="0"/>
  <tableStyles count="0" defaultTableStyle="TableStyleMedium2" defaultPivotStyle="PivotStyleLight16"/>
  <colors>
    <mruColors>
      <color rgb="FF00B0F0"/>
      <color rgb="FF0070C0"/>
      <color rgb="FF4472C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771526</xdr:colOff>
      <xdr:row>0</xdr:row>
      <xdr:rowOff>142875</xdr:rowOff>
    </xdr:from>
    <xdr:to>
      <xdr:col>11</xdr:col>
      <xdr:colOff>545175</xdr:colOff>
      <xdr:row>3</xdr:row>
      <xdr:rowOff>92501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65775A-0B5D-41BD-AF2C-A52802797E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71" t="22681" r="10042" b="32828"/>
        <a:stretch/>
      </xdr:blipFill>
      <xdr:spPr>
        <a:xfrm>
          <a:off x="10620376" y="142875"/>
          <a:ext cx="2873084" cy="717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BA0F0-34B0-4D71-BC12-38064D624ED0}">
  <sheetPr>
    <tabColor theme="6" tint="0.79998168889431442"/>
    <pageSetUpPr fitToPage="1"/>
  </sheetPr>
  <dimension ref="A1:AG49"/>
  <sheetViews>
    <sheetView showGridLines="0" tabSelected="1" topLeftCell="A12" zoomScaleNormal="100" workbookViewId="0">
      <selection activeCell="AA45" sqref="AA45"/>
    </sheetView>
  </sheetViews>
  <sheetFormatPr defaultColWidth="9.140625" defaultRowHeight="15" x14ac:dyDescent="0.25"/>
  <cols>
    <col min="1" max="1" width="1" customWidth="1"/>
    <col min="2" max="2" width="16.42578125" customWidth="1"/>
    <col min="3" max="3" width="34.42578125" style="1" customWidth="1"/>
    <col min="4" max="4" width="33" style="1" customWidth="1"/>
    <col min="5" max="5" width="18" style="1" customWidth="1"/>
    <col min="6" max="6" width="17.140625" style="1" customWidth="1"/>
    <col min="7" max="7" width="16.140625" style="2" customWidth="1"/>
    <col min="8" max="9" width="15" style="2" customWidth="1"/>
    <col min="10" max="10" width="14.7109375" customWidth="1"/>
    <col min="11" max="11" width="16.85546875" customWidth="1"/>
    <col min="12" max="12" width="14.28515625" customWidth="1"/>
    <col min="13" max="13" width="15.5703125" hidden="1" customWidth="1"/>
    <col min="14" max="22" width="13.28515625" hidden="1" customWidth="1"/>
    <col min="23" max="25" width="1.85546875" customWidth="1"/>
    <col min="26" max="32" width="14.28515625" customWidth="1"/>
    <col min="33" max="33" width="35.7109375" customWidth="1"/>
  </cols>
  <sheetData>
    <row r="1" spans="2:33" s="36" customFormat="1" ht="15" customHeight="1" x14ac:dyDescent="0.25">
      <c r="C1" s="1"/>
      <c r="D1" s="1"/>
      <c r="E1" s="1"/>
      <c r="F1" s="1"/>
      <c r="G1" s="2"/>
      <c r="H1" s="2"/>
      <c r="I1" s="2"/>
    </row>
    <row r="2" spans="2:33" ht="25.35" customHeight="1" x14ac:dyDescent="0.4">
      <c r="B2" s="126" t="s">
        <v>0</v>
      </c>
      <c r="C2" s="126"/>
      <c r="D2" s="126"/>
      <c r="E2" s="126"/>
      <c r="F2" s="126"/>
      <c r="G2" s="126"/>
      <c r="H2" s="126"/>
      <c r="I2" s="126"/>
      <c r="J2" s="34"/>
      <c r="K2" s="34"/>
      <c r="L2" s="34"/>
      <c r="M2" s="34"/>
    </row>
    <row r="3" spans="2:33" ht="21" customHeight="1" x14ac:dyDescent="0.35">
      <c r="B3" s="127" t="s">
        <v>1</v>
      </c>
      <c r="C3" s="127"/>
      <c r="D3" s="127"/>
      <c r="E3" s="127"/>
      <c r="F3" s="127"/>
      <c r="G3" s="127"/>
      <c r="H3" s="127"/>
      <c r="I3" s="127"/>
      <c r="J3" s="35"/>
      <c r="K3" s="35"/>
      <c r="L3" s="35"/>
      <c r="M3" s="35"/>
    </row>
    <row r="4" spans="2:33" ht="15" customHeight="1" x14ac:dyDescent="0.25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2:33" ht="23.1" customHeight="1" x14ac:dyDescent="0.25">
      <c r="B5" s="128" t="s">
        <v>44</v>
      </c>
      <c r="C5" s="129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2:33" ht="23.1" customHeight="1" x14ac:dyDescent="0.25">
      <c r="B6" s="128" t="s">
        <v>39</v>
      </c>
      <c r="C6" s="129"/>
      <c r="D6" s="130"/>
      <c r="E6" s="130"/>
      <c r="F6" s="130"/>
      <c r="G6" s="130"/>
      <c r="H6" s="130"/>
      <c r="I6" s="130"/>
      <c r="J6" s="130"/>
      <c r="K6" s="130"/>
      <c r="L6" s="130"/>
      <c r="M6" s="130"/>
    </row>
    <row r="7" spans="2:33" ht="23.1" customHeight="1" x14ac:dyDescent="0.25">
      <c r="B7" s="128" t="s">
        <v>45</v>
      </c>
      <c r="C7" s="129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2:33" ht="23.1" customHeight="1" x14ac:dyDescent="0.25"/>
    <row r="9" spans="2:33" ht="23.1" customHeight="1" x14ac:dyDescent="0.25">
      <c r="B9" s="116" t="s">
        <v>28</v>
      </c>
      <c r="C9" s="117"/>
      <c r="D9" s="117"/>
      <c r="E9" s="117"/>
      <c r="F9" s="117"/>
      <c r="G9" s="118"/>
      <c r="H9" s="118"/>
      <c r="I9" s="118"/>
      <c r="J9" s="119"/>
      <c r="K9" s="119"/>
      <c r="L9" s="120"/>
      <c r="M9" s="3"/>
      <c r="N9" s="3"/>
      <c r="O9" s="3"/>
      <c r="P9" s="3"/>
      <c r="Q9" s="3"/>
      <c r="R9" s="3"/>
      <c r="S9" s="3"/>
      <c r="T9" s="3"/>
      <c r="U9" s="3"/>
      <c r="V9" s="3"/>
      <c r="X9" s="4"/>
      <c r="Z9" s="5" t="s">
        <v>2</v>
      </c>
      <c r="AA9" s="6"/>
      <c r="AB9" s="6"/>
      <c r="AC9" s="6"/>
      <c r="AD9" s="6"/>
      <c r="AE9" s="6"/>
      <c r="AF9" s="6"/>
      <c r="AG9" s="6"/>
    </row>
    <row r="10" spans="2:33" s="7" customFormat="1" ht="15" customHeight="1" x14ac:dyDescent="0.2">
      <c r="B10" s="112" t="s">
        <v>23</v>
      </c>
      <c r="C10" s="113"/>
      <c r="D10" s="113"/>
      <c r="E10" s="113"/>
      <c r="F10" s="113"/>
      <c r="G10" s="114"/>
      <c r="H10" s="114"/>
      <c r="I10" s="114"/>
      <c r="J10" s="115"/>
      <c r="K10" s="115"/>
      <c r="L10" s="115"/>
      <c r="X10" s="90"/>
      <c r="Z10" s="9"/>
      <c r="AA10" s="10"/>
      <c r="AB10" s="10"/>
      <c r="AC10" s="10"/>
      <c r="AD10" s="10"/>
      <c r="AE10" s="10"/>
      <c r="AF10" s="10"/>
      <c r="AG10" s="10"/>
    </row>
    <row r="11" spans="2:33" s="7" customFormat="1" ht="15" customHeight="1" x14ac:dyDescent="0.2">
      <c r="B11" s="131" t="s">
        <v>24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X11" s="8"/>
      <c r="Z11" s="9"/>
      <c r="AA11" s="10"/>
      <c r="AB11" s="10"/>
      <c r="AC11" s="10"/>
      <c r="AD11" s="10"/>
      <c r="AE11" s="10"/>
      <c r="AF11" s="10"/>
      <c r="AG11" s="10"/>
    </row>
    <row r="12" spans="2:33" s="7" customFormat="1" ht="15" customHeight="1" x14ac:dyDescent="0.2">
      <c r="B12" s="112" t="s">
        <v>37</v>
      </c>
      <c r="C12" s="113"/>
      <c r="D12" s="113"/>
      <c r="E12" s="113"/>
      <c r="F12" s="113"/>
      <c r="G12" s="114"/>
      <c r="H12" s="114"/>
      <c r="I12" s="114"/>
      <c r="J12" s="115"/>
      <c r="K12" s="115"/>
      <c r="L12" s="115"/>
      <c r="X12" s="8"/>
      <c r="Z12" s="9"/>
      <c r="AA12" s="10"/>
      <c r="AB12" s="10"/>
      <c r="AC12" s="10"/>
      <c r="AD12" s="10"/>
      <c r="AE12" s="10"/>
      <c r="AF12" s="10"/>
      <c r="AG12" s="10"/>
    </row>
    <row r="13" spans="2:33" s="7" customFormat="1" ht="65.099999999999994" customHeight="1" x14ac:dyDescent="0.2">
      <c r="B13" s="103" t="s">
        <v>3</v>
      </c>
      <c r="C13" s="104" t="s">
        <v>4</v>
      </c>
      <c r="D13" s="104" t="s">
        <v>5</v>
      </c>
      <c r="E13" s="104" t="s">
        <v>31</v>
      </c>
      <c r="F13" s="104" t="s">
        <v>36</v>
      </c>
      <c r="G13" s="103" t="s">
        <v>33</v>
      </c>
      <c r="H13" s="103" t="s">
        <v>34</v>
      </c>
      <c r="I13" s="111" t="s">
        <v>42</v>
      </c>
      <c r="J13" s="103" t="s">
        <v>35</v>
      </c>
      <c r="K13" s="103" t="s">
        <v>32</v>
      </c>
      <c r="L13" s="121" t="s">
        <v>6</v>
      </c>
      <c r="M13" s="103"/>
      <c r="N13" s="103" t="s">
        <v>7</v>
      </c>
      <c r="O13" s="103" t="s">
        <v>8</v>
      </c>
      <c r="P13" s="103" t="s">
        <v>9</v>
      </c>
      <c r="Q13" s="103" t="s">
        <v>10</v>
      </c>
      <c r="R13" s="103" t="s">
        <v>11</v>
      </c>
      <c r="S13" s="103" t="s">
        <v>12</v>
      </c>
      <c r="T13" s="103" t="s">
        <v>13</v>
      </c>
      <c r="U13" s="103"/>
      <c r="V13" s="103"/>
      <c r="W13" s="11" t="s">
        <v>14</v>
      </c>
      <c r="X13" s="105"/>
      <c r="Z13" s="106" t="s">
        <v>15</v>
      </c>
      <c r="AA13" s="106" t="s">
        <v>16</v>
      </c>
      <c r="AB13" s="106" t="s">
        <v>17</v>
      </c>
      <c r="AC13" s="106" t="s">
        <v>18</v>
      </c>
      <c r="AD13" s="106" t="s">
        <v>19</v>
      </c>
      <c r="AE13" s="107" t="s">
        <v>20</v>
      </c>
      <c r="AF13" s="107" t="s">
        <v>21</v>
      </c>
      <c r="AG13" s="108" t="s">
        <v>22</v>
      </c>
    </row>
    <row r="14" spans="2:33" ht="20.100000000000001" customHeight="1" x14ac:dyDescent="0.25">
      <c r="B14" s="49"/>
      <c r="C14" s="50"/>
      <c r="D14" s="51"/>
      <c r="E14" s="52"/>
      <c r="F14" s="52"/>
      <c r="G14" s="53"/>
      <c r="H14" s="53"/>
      <c r="I14" s="54"/>
      <c r="J14" s="55">
        <v>0</v>
      </c>
      <c r="K14" s="55">
        <v>0</v>
      </c>
      <c r="L14" s="48">
        <f>J14-K14</f>
        <v>0</v>
      </c>
      <c r="M14" s="14"/>
      <c r="N14" s="15">
        <v>44000</v>
      </c>
      <c r="O14" s="12"/>
      <c r="P14" s="15"/>
      <c r="Q14" s="16">
        <v>116</v>
      </c>
      <c r="R14" s="17">
        <f>N14/232*Q14</f>
        <v>22000</v>
      </c>
      <c r="S14" s="17">
        <v>43860</v>
      </c>
      <c r="T14" s="17">
        <v>35000</v>
      </c>
      <c r="U14" s="16"/>
      <c r="V14" s="16"/>
      <c r="X14" s="4"/>
      <c r="Z14" s="86">
        <f>J14</f>
        <v>0</v>
      </c>
      <c r="AA14" s="86">
        <f>Z14</f>
        <v>0</v>
      </c>
      <c r="AB14" s="87">
        <v>0</v>
      </c>
      <c r="AC14" s="86">
        <f>(AA14-K14)/232*AB14</f>
        <v>0</v>
      </c>
      <c r="AD14" s="88">
        <v>0</v>
      </c>
      <c r="AE14" s="88">
        <v>0</v>
      </c>
      <c r="AF14" s="89">
        <f>AC14-AD14-AE14</f>
        <v>0</v>
      </c>
      <c r="AG14" s="20"/>
    </row>
    <row r="15" spans="2:33" ht="20.100000000000001" customHeight="1" x14ac:dyDescent="0.25">
      <c r="B15" s="42"/>
      <c r="C15" s="43"/>
      <c r="D15" s="44"/>
      <c r="E15" s="45"/>
      <c r="F15" s="45"/>
      <c r="G15" s="46"/>
      <c r="H15" s="46"/>
      <c r="I15" s="47"/>
      <c r="J15" s="39"/>
      <c r="K15" s="33" t="s">
        <v>26</v>
      </c>
      <c r="L15" s="13">
        <f>L14*0.3</f>
        <v>0</v>
      </c>
      <c r="M15" s="21"/>
      <c r="N15" s="15"/>
      <c r="O15" s="12"/>
      <c r="P15" s="15"/>
      <c r="Q15" s="16">
        <v>116</v>
      </c>
      <c r="R15" s="17">
        <f>N15/232*Q15</f>
        <v>0</v>
      </c>
      <c r="S15" s="17"/>
      <c r="T15" s="16"/>
      <c r="U15" s="16"/>
      <c r="V15" s="16"/>
      <c r="X15" s="4"/>
      <c r="Z15" s="80"/>
      <c r="AA15" s="80"/>
      <c r="AB15" s="81"/>
      <c r="AC15" s="80"/>
      <c r="AD15" s="82"/>
      <c r="AE15" s="82"/>
      <c r="AF15" s="83"/>
      <c r="AG15" s="85"/>
    </row>
    <row r="16" spans="2:33" s="36" customFormat="1" ht="20.100000000000001" customHeight="1" x14ac:dyDescent="0.25">
      <c r="B16" s="125" t="s">
        <v>40</v>
      </c>
      <c r="C16" s="125"/>
      <c r="D16" s="125"/>
      <c r="E16" s="125"/>
      <c r="F16" s="125"/>
      <c r="G16" s="125"/>
      <c r="H16" s="46"/>
      <c r="I16" s="47"/>
      <c r="J16" s="39"/>
      <c r="K16" s="25" t="s">
        <v>27</v>
      </c>
      <c r="L16" s="13">
        <f>L14+L15</f>
        <v>0</v>
      </c>
      <c r="M16" s="21"/>
      <c r="N16" s="15"/>
      <c r="O16" s="12"/>
      <c r="P16" s="15"/>
      <c r="Q16" s="16"/>
      <c r="R16" s="17"/>
      <c r="S16" s="17"/>
      <c r="T16" s="16"/>
      <c r="U16" s="16"/>
      <c r="V16" s="16"/>
      <c r="X16" s="4"/>
      <c r="Z16" s="80"/>
      <c r="AA16" s="80"/>
      <c r="AB16" s="81"/>
      <c r="AC16" s="80"/>
      <c r="AD16" s="82"/>
      <c r="AE16" s="82"/>
      <c r="AF16" s="83"/>
      <c r="AG16" s="84"/>
    </row>
    <row r="17" spans="1:33" s="36" customFormat="1" ht="20.100000000000001" customHeight="1" x14ac:dyDescent="0.25">
      <c r="B17" s="125" t="s">
        <v>41</v>
      </c>
      <c r="C17" s="125"/>
      <c r="D17" s="125"/>
      <c r="E17" s="125"/>
      <c r="F17" s="125"/>
      <c r="G17" s="125"/>
      <c r="H17" s="46"/>
      <c r="I17" s="47"/>
      <c r="J17" s="39"/>
      <c r="K17" s="33" t="s">
        <v>43</v>
      </c>
      <c r="L17" s="56">
        <v>0</v>
      </c>
      <c r="M17" s="21"/>
      <c r="N17" s="15"/>
      <c r="O17" s="12"/>
      <c r="P17" s="15"/>
      <c r="Q17" s="16"/>
      <c r="R17" s="17"/>
      <c r="S17" s="17"/>
      <c r="T17" s="16"/>
      <c r="U17" s="16"/>
      <c r="V17" s="16"/>
      <c r="X17" s="4"/>
      <c r="Z17" s="80"/>
      <c r="AA17" s="80"/>
      <c r="AB17" s="81"/>
      <c r="AC17" s="80"/>
      <c r="AD17" s="82"/>
      <c r="AE17" s="82"/>
      <c r="AF17" s="83"/>
      <c r="AG17" s="84"/>
    </row>
    <row r="18" spans="1:33" s="36" customFormat="1" ht="20.100000000000001" customHeight="1" x14ac:dyDescent="0.25">
      <c r="B18" s="42"/>
      <c r="C18" s="43"/>
      <c r="D18" s="44"/>
      <c r="E18" s="45"/>
      <c r="F18" s="45"/>
      <c r="G18" s="46"/>
      <c r="H18" s="46"/>
      <c r="I18" s="47"/>
      <c r="J18" s="39"/>
      <c r="K18" s="25" t="s">
        <v>25</v>
      </c>
      <c r="L18" s="66">
        <f>L16*L17</f>
        <v>0</v>
      </c>
      <c r="M18" s="21"/>
      <c r="N18" s="15"/>
      <c r="O18" s="12"/>
      <c r="P18" s="15"/>
      <c r="Q18" s="16"/>
      <c r="R18" s="17"/>
      <c r="S18" s="17"/>
      <c r="T18" s="16"/>
      <c r="U18" s="16"/>
      <c r="V18" s="16"/>
      <c r="X18" s="4"/>
      <c r="Z18" s="80"/>
      <c r="AA18" s="80"/>
      <c r="AB18" s="81"/>
      <c r="AC18" s="80"/>
      <c r="AD18" s="82"/>
      <c r="AE18" s="82"/>
      <c r="AF18" s="83"/>
      <c r="AG18" s="84"/>
    </row>
    <row r="19" spans="1:33" s="36" customFormat="1" ht="20.100000000000001" customHeight="1" x14ac:dyDescent="0.25">
      <c r="B19" s="58"/>
      <c r="C19" s="59"/>
      <c r="D19" s="60"/>
      <c r="E19" s="61"/>
      <c r="F19" s="61"/>
      <c r="G19" s="62"/>
      <c r="H19" s="62"/>
      <c r="I19" s="63"/>
      <c r="J19" s="64"/>
      <c r="K19" s="64"/>
      <c r="L19" s="65"/>
      <c r="M19" s="57"/>
      <c r="N19" s="15"/>
      <c r="O19" s="12"/>
      <c r="P19" s="15"/>
      <c r="Q19" s="16"/>
      <c r="R19" s="17"/>
      <c r="S19" s="17"/>
      <c r="T19" s="16"/>
      <c r="U19" s="16"/>
      <c r="V19" s="16"/>
      <c r="X19" s="4"/>
      <c r="Z19" s="91"/>
      <c r="AA19" s="91"/>
      <c r="AB19" s="92"/>
      <c r="AC19" s="91"/>
      <c r="AD19" s="93"/>
      <c r="AE19" s="93"/>
      <c r="AF19" s="94"/>
      <c r="AG19" s="95"/>
    </row>
    <row r="20" spans="1:33" s="36" customFormat="1" ht="20.100000000000001" customHeight="1" x14ac:dyDescent="0.25">
      <c r="B20" s="49"/>
      <c r="C20" s="50"/>
      <c r="D20" s="51"/>
      <c r="E20" s="52"/>
      <c r="F20" s="52"/>
      <c r="G20" s="53"/>
      <c r="H20" s="53"/>
      <c r="I20" s="54"/>
      <c r="J20" s="55">
        <v>0</v>
      </c>
      <c r="K20" s="55">
        <v>0</v>
      </c>
      <c r="L20" s="48">
        <f>J20-K20</f>
        <v>0</v>
      </c>
      <c r="M20" s="14"/>
      <c r="N20" s="15">
        <v>44000</v>
      </c>
      <c r="O20" s="12"/>
      <c r="P20" s="15"/>
      <c r="Q20" s="16">
        <v>116</v>
      </c>
      <c r="R20" s="17">
        <f>N20/232*Q20</f>
        <v>22000</v>
      </c>
      <c r="S20" s="17">
        <v>43860</v>
      </c>
      <c r="T20" s="17">
        <v>35000</v>
      </c>
      <c r="U20" s="16"/>
      <c r="V20" s="16"/>
      <c r="X20" s="4"/>
      <c r="Z20" s="69">
        <f>J20</f>
        <v>0</v>
      </c>
      <c r="AA20" s="69">
        <f>Z20</f>
        <v>0</v>
      </c>
      <c r="AB20" s="70">
        <v>0</v>
      </c>
      <c r="AC20" s="69">
        <f>(AA20-K20)/232*AB20</f>
        <v>0</v>
      </c>
      <c r="AD20" s="71">
        <v>0</v>
      </c>
      <c r="AE20" s="71">
        <v>0</v>
      </c>
      <c r="AF20" s="72">
        <f>AC20-AD20-AE20</f>
        <v>0</v>
      </c>
      <c r="AG20" s="73"/>
    </row>
    <row r="21" spans="1:33" s="36" customFormat="1" ht="20.100000000000001" customHeight="1" x14ac:dyDescent="0.25">
      <c r="B21" s="42"/>
      <c r="C21" s="43"/>
      <c r="D21" s="44"/>
      <c r="E21" s="45"/>
      <c r="F21" s="45"/>
      <c r="G21" s="46"/>
      <c r="H21" s="46"/>
      <c r="I21" s="47"/>
      <c r="J21" s="39"/>
      <c r="K21" s="33" t="s">
        <v>26</v>
      </c>
      <c r="L21" s="13">
        <f>L20*0.3</f>
        <v>0</v>
      </c>
      <c r="M21" s="21"/>
      <c r="N21" s="15"/>
      <c r="O21" s="12"/>
      <c r="P21" s="15"/>
      <c r="Q21" s="16">
        <v>116</v>
      </c>
      <c r="R21" s="17">
        <f>N21/232*Q21</f>
        <v>0</v>
      </c>
      <c r="S21" s="17"/>
      <c r="T21" s="16"/>
      <c r="U21" s="16"/>
      <c r="V21" s="16"/>
      <c r="X21" s="4"/>
      <c r="Z21" s="96"/>
      <c r="AA21" s="96"/>
      <c r="AB21" s="97"/>
      <c r="AC21" s="96"/>
      <c r="AD21" s="98"/>
      <c r="AE21" s="98"/>
      <c r="AF21" s="99"/>
      <c r="AG21" s="100"/>
    </row>
    <row r="22" spans="1:33" s="36" customFormat="1" ht="20.100000000000001" customHeight="1" x14ac:dyDescent="0.25">
      <c r="B22" s="42"/>
      <c r="C22" s="43"/>
      <c r="D22" s="44"/>
      <c r="E22" s="45"/>
      <c r="F22" s="45"/>
      <c r="G22" s="46"/>
      <c r="H22" s="46"/>
      <c r="I22" s="47"/>
      <c r="J22" s="39"/>
      <c r="K22" s="25" t="s">
        <v>27</v>
      </c>
      <c r="L22" s="13">
        <f>L20+L21</f>
        <v>0</v>
      </c>
      <c r="M22" s="21"/>
      <c r="N22" s="15"/>
      <c r="O22" s="12"/>
      <c r="P22" s="15"/>
      <c r="Q22" s="16"/>
      <c r="R22" s="17"/>
      <c r="S22" s="17"/>
      <c r="T22" s="16"/>
      <c r="U22" s="16"/>
      <c r="V22" s="16"/>
      <c r="X22" s="4"/>
      <c r="Z22" s="80"/>
      <c r="AA22" s="80"/>
      <c r="AB22" s="81"/>
      <c r="AC22" s="80"/>
      <c r="AD22" s="82"/>
      <c r="AE22" s="82"/>
      <c r="AF22" s="83"/>
      <c r="AG22" s="84"/>
    </row>
    <row r="23" spans="1:33" s="36" customFormat="1" ht="20.100000000000001" customHeight="1" x14ac:dyDescent="0.25">
      <c r="B23" s="42"/>
      <c r="C23" s="43"/>
      <c r="D23" s="44"/>
      <c r="E23" s="45"/>
      <c r="F23" s="45"/>
      <c r="G23" s="46"/>
      <c r="H23" s="46"/>
      <c r="I23" s="47"/>
      <c r="J23" s="39"/>
      <c r="K23" s="33" t="s">
        <v>30</v>
      </c>
      <c r="L23" s="56">
        <f>L17</f>
        <v>0</v>
      </c>
      <c r="M23" s="21"/>
      <c r="N23" s="15"/>
      <c r="O23" s="12"/>
      <c r="P23" s="15"/>
      <c r="Q23" s="16"/>
      <c r="R23" s="17"/>
      <c r="S23" s="17"/>
      <c r="T23" s="16"/>
      <c r="U23" s="16"/>
      <c r="V23" s="16"/>
      <c r="X23" s="4"/>
      <c r="Z23" s="80"/>
      <c r="AA23" s="80"/>
      <c r="AB23" s="81"/>
      <c r="AC23" s="80"/>
      <c r="AD23" s="82"/>
      <c r="AE23" s="82"/>
      <c r="AF23" s="83"/>
      <c r="AG23" s="84"/>
    </row>
    <row r="24" spans="1:33" s="36" customFormat="1" ht="20.100000000000001" customHeight="1" x14ac:dyDescent="0.25">
      <c r="B24" s="42"/>
      <c r="C24" s="43"/>
      <c r="D24" s="44"/>
      <c r="E24" s="45"/>
      <c r="F24" s="45"/>
      <c r="G24" s="46"/>
      <c r="H24" s="46"/>
      <c r="I24" s="47"/>
      <c r="J24" s="39"/>
      <c r="K24" s="25" t="s">
        <v>25</v>
      </c>
      <c r="L24" s="66">
        <f>L22*L23</f>
        <v>0</v>
      </c>
      <c r="M24" s="67"/>
      <c r="N24" s="68"/>
      <c r="O24" s="40"/>
      <c r="P24" s="68"/>
      <c r="Q24" s="16"/>
      <c r="R24" s="17"/>
      <c r="S24" s="17"/>
      <c r="T24" s="16"/>
      <c r="U24" s="16"/>
      <c r="V24" s="16"/>
      <c r="X24" s="4"/>
      <c r="Z24" s="80"/>
      <c r="AA24" s="80"/>
      <c r="AB24" s="81"/>
      <c r="AC24" s="80"/>
      <c r="AD24" s="82"/>
      <c r="AE24" s="82"/>
      <c r="AF24" s="83"/>
      <c r="AG24" s="84"/>
    </row>
    <row r="25" spans="1:33" s="77" customFormat="1" ht="20.100000000000001" customHeight="1" x14ac:dyDescent="0.25">
      <c r="B25" s="58"/>
      <c r="C25" s="59"/>
      <c r="D25" s="60"/>
      <c r="E25" s="61"/>
      <c r="F25" s="61"/>
      <c r="G25" s="62"/>
      <c r="H25" s="62"/>
      <c r="I25" s="63"/>
      <c r="J25" s="64"/>
      <c r="K25" s="64"/>
      <c r="L25" s="65"/>
      <c r="M25" s="79"/>
      <c r="N25" s="58"/>
      <c r="O25" s="79"/>
      <c r="P25" s="58"/>
      <c r="Q25" s="58"/>
      <c r="R25" s="58"/>
      <c r="S25" s="58"/>
      <c r="T25" s="58"/>
      <c r="U25" s="58"/>
      <c r="V25" s="58"/>
      <c r="X25" s="4"/>
      <c r="Z25" s="80"/>
      <c r="AA25" s="80"/>
      <c r="AB25" s="81"/>
      <c r="AC25" s="80"/>
      <c r="AD25" s="82"/>
      <c r="AE25" s="82"/>
      <c r="AF25" s="83"/>
      <c r="AG25" s="84"/>
    </row>
    <row r="26" spans="1:33" s="36" customFormat="1" ht="20.100000000000001" customHeight="1" x14ac:dyDescent="0.25">
      <c r="B26" s="49"/>
      <c r="C26" s="50"/>
      <c r="D26" s="51"/>
      <c r="E26" s="52"/>
      <c r="F26" s="52"/>
      <c r="G26" s="53"/>
      <c r="H26" s="53"/>
      <c r="I26" s="54"/>
      <c r="J26" s="55">
        <v>0</v>
      </c>
      <c r="K26" s="55">
        <v>0</v>
      </c>
      <c r="L26" s="102">
        <f>J26-K26</f>
        <v>0</v>
      </c>
      <c r="M26" s="101"/>
      <c r="N26" s="74">
        <v>44000</v>
      </c>
      <c r="O26" s="41"/>
      <c r="P26" s="74"/>
      <c r="Q26" s="16">
        <v>116</v>
      </c>
      <c r="R26" s="17">
        <f>N26/232*Q26</f>
        <v>22000</v>
      </c>
      <c r="S26" s="17">
        <v>43860</v>
      </c>
      <c r="T26" s="17">
        <v>35000</v>
      </c>
      <c r="U26" s="16"/>
      <c r="V26" s="16"/>
      <c r="X26" s="4"/>
      <c r="Z26" s="18">
        <f>J26</f>
        <v>0</v>
      </c>
      <c r="AA26" s="18">
        <f>Z26</f>
        <v>0</v>
      </c>
      <c r="AB26" s="75">
        <v>0</v>
      </c>
      <c r="AC26" s="18">
        <f>(AA26-K26)/232*AB26</f>
        <v>0</v>
      </c>
      <c r="AD26" s="19">
        <v>0</v>
      </c>
      <c r="AE26" s="19">
        <v>0</v>
      </c>
      <c r="AF26" s="76">
        <f>AC26-AD26-AE26</f>
        <v>0</v>
      </c>
      <c r="AG26" s="20"/>
    </row>
    <row r="27" spans="1:33" s="36" customFormat="1" ht="20.100000000000001" customHeight="1" x14ac:dyDescent="0.25">
      <c r="B27" s="42"/>
      <c r="C27" s="43"/>
      <c r="D27" s="44"/>
      <c r="E27" s="45"/>
      <c r="F27" s="45"/>
      <c r="G27" s="46"/>
      <c r="H27" s="46"/>
      <c r="I27" s="47"/>
      <c r="J27" s="39"/>
      <c r="K27" s="33" t="s">
        <v>26</v>
      </c>
      <c r="L27" s="13">
        <f>L26*0.3</f>
        <v>0</v>
      </c>
      <c r="M27" s="21"/>
      <c r="N27" s="15"/>
      <c r="O27" s="12"/>
      <c r="P27" s="15"/>
      <c r="Q27" s="16">
        <v>116</v>
      </c>
      <c r="R27" s="17">
        <f>N27/232*Q27</f>
        <v>0</v>
      </c>
      <c r="S27" s="17"/>
      <c r="T27" s="16"/>
      <c r="U27" s="16"/>
      <c r="V27" s="16"/>
      <c r="X27" s="4"/>
      <c r="Z27"/>
      <c r="AA27"/>
      <c r="AB27"/>
      <c r="AC27"/>
      <c r="AD27"/>
      <c r="AE27"/>
      <c r="AF27"/>
      <c r="AG27"/>
    </row>
    <row r="28" spans="1:33" s="36" customFormat="1" ht="20.100000000000001" customHeight="1" x14ac:dyDescent="0.25">
      <c r="B28" s="42"/>
      <c r="C28" s="43"/>
      <c r="D28" s="44"/>
      <c r="E28" s="45"/>
      <c r="F28" s="45"/>
      <c r="G28" s="46"/>
      <c r="H28" s="46"/>
      <c r="I28" s="47"/>
      <c r="J28" s="39"/>
      <c r="K28" s="25" t="s">
        <v>27</v>
      </c>
      <c r="L28" s="13">
        <f>L26+L27</f>
        <v>0</v>
      </c>
      <c r="M28" s="21"/>
      <c r="N28" s="15"/>
      <c r="O28" s="12"/>
      <c r="P28" s="15"/>
      <c r="Q28" s="16"/>
      <c r="R28" s="17"/>
      <c r="S28" s="17"/>
      <c r="T28" s="16"/>
      <c r="U28" s="16"/>
      <c r="V28" s="16"/>
      <c r="X28" s="4"/>
      <c r="Z28" s="32"/>
      <c r="AA28" s="32"/>
      <c r="AB28" s="32"/>
      <c r="AC28" s="32"/>
      <c r="AD28" s="32"/>
      <c r="AE28" s="32"/>
      <c r="AF28" s="32"/>
      <c r="AG28" s="32"/>
    </row>
    <row r="29" spans="1:33" s="36" customFormat="1" ht="20.100000000000001" customHeight="1" x14ac:dyDescent="0.25">
      <c r="B29" s="42"/>
      <c r="C29" s="43"/>
      <c r="D29" s="44"/>
      <c r="E29" s="45"/>
      <c r="F29" s="45"/>
      <c r="G29" s="46"/>
      <c r="H29" s="46"/>
      <c r="I29" s="47"/>
      <c r="J29" s="39"/>
      <c r="K29" s="33" t="s">
        <v>30</v>
      </c>
      <c r="L29" s="56">
        <f>L17</f>
        <v>0</v>
      </c>
      <c r="M29" s="21"/>
      <c r="N29" s="15"/>
      <c r="O29" s="12"/>
      <c r="P29" s="15"/>
      <c r="Q29" s="16"/>
      <c r="R29" s="17"/>
      <c r="S29" s="17"/>
      <c r="T29" s="16"/>
      <c r="U29" s="16"/>
      <c r="V29" s="16"/>
      <c r="X29" s="4"/>
      <c r="Z29" s="32"/>
      <c r="AA29" s="32"/>
      <c r="AB29" s="32"/>
      <c r="AC29" s="32"/>
      <c r="AD29" s="32"/>
      <c r="AE29" s="32"/>
      <c r="AF29" s="32"/>
      <c r="AG29" s="32"/>
    </row>
    <row r="30" spans="1:33" s="36" customFormat="1" ht="20.100000000000001" customHeight="1" x14ac:dyDescent="0.25">
      <c r="B30" s="42"/>
      <c r="C30" s="43"/>
      <c r="D30" s="44"/>
      <c r="E30" s="45"/>
      <c r="F30" s="45"/>
      <c r="G30" s="46"/>
      <c r="H30" s="46"/>
      <c r="I30" s="47"/>
      <c r="J30" s="39"/>
      <c r="K30" s="25" t="s">
        <v>25</v>
      </c>
      <c r="L30" s="66">
        <f>L28*L29</f>
        <v>0</v>
      </c>
      <c r="M30" s="67"/>
      <c r="N30" s="68"/>
      <c r="O30" s="40"/>
      <c r="P30" s="68"/>
      <c r="Q30" s="16"/>
      <c r="R30" s="17"/>
      <c r="S30" s="17"/>
      <c r="T30" s="16"/>
      <c r="U30" s="16"/>
      <c r="V30" s="16"/>
      <c r="X30" s="4"/>
      <c r="Z30"/>
      <c r="AA30"/>
      <c r="AB30"/>
      <c r="AC30"/>
      <c r="AD30" s="29"/>
      <c r="AE30" s="30"/>
      <c r="AF30" s="31"/>
      <c r="AG30"/>
    </row>
    <row r="31" spans="1:33" x14ac:dyDescent="0.25">
      <c r="A31" s="22"/>
      <c r="B31" s="23"/>
      <c r="G31" s="24"/>
      <c r="H31" s="24"/>
      <c r="I31" s="24"/>
      <c r="J31" s="25"/>
      <c r="K31" s="78"/>
      <c r="L31" s="37"/>
      <c r="M31" s="25"/>
      <c r="N31" s="26">
        <f>SUM(N14:N30)</f>
        <v>132000</v>
      </c>
      <c r="O31" s="26">
        <f>SUM(O14:O30)</f>
        <v>0</v>
      </c>
      <c r="P31" s="26">
        <f>SUM(P14:P30)</f>
        <v>0</v>
      </c>
      <c r="Q31" s="26"/>
      <c r="R31" s="26"/>
      <c r="S31" s="26"/>
      <c r="T31" s="26"/>
      <c r="U31" s="26"/>
      <c r="V31" s="26"/>
      <c r="X31" s="4"/>
    </row>
    <row r="32" spans="1:33" s="109" customFormat="1" ht="20.100000000000001" hidden="1" customHeight="1" x14ac:dyDescent="0.25">
      <c r="B32" s="49"/>
      <c r="C32" s="50"/>
      <c r="D32" s="51"/>
      <c r="E32" s="52"/>
      <c r="F32" s="52"/>
      <c r="G32" s="53"/>
      <c r="H32" s="53"/>
      <c r="I32" s="54"/>
      <c r="J32" s="55">
        <v>0</v>
      </c>
      <c r="K32" s="55">
        <v>0</v>
      </c>
      <c r="L32" s="102">
        <f>J32-K32</f>
        <v>0</v>
      </c>
      <c r="M32" s="101"/>
      <c r="N32" s="74">
        <v>44000</v>
      </c>
      <c r="O32" s="41"/>
      <c r="P32" s="74"/>
      <c r="Q32" s="16">
        <v>116</v>
      </c>
      <c r="R32" s="17">
        <f>N32/232*Q32</f>
        <v>22000</v>
      </c>
      <c r="S32" s="17">
        <v>43860</v>
      </c>
      <c r="T32" s="17">
        <v>35000</v>
      </c>
      <c r="U32" s="16"/>
      <c r="V32" s="16"/>
      <c r="X32" s="4"/>
      <c r="Z32" s="18">
        <f>J32</f>
        <v>0</v>
      </c>
      <c r="AA32" s="18">
        <f>Z32</f>
        <v>0</v>
      </c>
      <c r="AB32" s="75">
        <v>0</v>
      </c>
      <c r="AC32" s="18">
        <f>(AA32-K32)/232*AB32</f>
        <v>0</v>
      </c>
      <c r="AD32" s="19">
        <v>0</v>
      </c>
      <c r="AE32" s="19">
        <v>0</v>
      </c>
      <c r="AF32" s="76">
        <f>AC32-AD32-AE32</f>
        <v>0</v>
      </c>
      <c r="AG32" s="20"/>
    </row>
    <row r="33" spans="1:33" s="109" customFormat="1" ht="20.100000000000001" hidden="1" customHeight="1" x14ac:dyDescent="0.25">
      <c r="B33" s="42"/>
      <c r="C33" s="43"/>
      <c r="D33" s="44"/>
      <c r="E33" s="45"/>
      <c r="F33" s="45"/>
      <c r="G33" s="46"/>
      <c r="H33" s="46"/>
      <c r="I33" s="47"/>
      <c r="J33" s="39"/>
      <c r="K33" s="33" t="s">
        <v>26</v>
      </c>
      <c r="L33" s="13">
        <f>L32*0.3</f>
        <v>0</v>
      </c>
      <c r="M33" s="21"/>
      <c r="N33" s="15"/>
      <c r="O33" s="12"/>
      <c r="P33" s="15"/>
      <c r="Q33" s="16">
        <v>116</v>
      </c>
      <c r="R33" s="17">
        <f>N33/232*Q33</f>
        <v>0</v>
      </c>
      <c r="S33" s="17"/>
      <c r="T33" s="16"/>
      <c r="U33" s="16"/>
      <c r="V33" s="16"/>
      <c r="X33" s="4"/>
    </row>
    <row r="34" spans="1:33" s="109" customFormat="1" ht="20.100000000000001" hidden="1" customHeight="1" x14ac:dyDescent="0.25">
      <c r="B34" s="42"/>
      <c r="C34" s="43"/>
      <c r="D34" s="44"/>
      <c r="E34" s="45"/>
      <c r="F34" s="45"/>
      <c r="G34" s="46"/>
      <c r="H34" s="46"/>
      <c r="I34" s="47"/>
      <c r="J34" s="39"/>
      <c r="K34" s="25" t="s">
        <v>27</v>
      </c>
      <c r="L34" s="13">
        <f>L32+L33</f>
        <v>0</v>
      </c>
      <c r="M34" s="21"/>
      <c r="N34" s="15"/>
      <c r="O34" s="12"/>
      <c r="P34" s="15"/>
      <c r="Q34" s="16"/>
      <c r="R34" s="17"/>
      <c r="S34" s="17"/>
      <c r="T34" s="16"/>
      <c r="U34" s="16"/>
      <c r="V34" s="16"/>
      <c r="X34" s="4"/>
    </row>
    <row r="35" spans="1:33" s="109" customFormat="1" ht="20.100000000000001" hidden="1" customHeight="1" x14ac:dyDescent="0.25">
      <c r="B35" s="42"/>
      <c r="C35" s="43"/>
      <c r="D35" s="44"/>
      <c r="E35" s="45"/>
      <c r="F35" s="45"/>
      <c r="G35" s="46"/>
      <c r="H35" s="46"/>
      <c r="I35" s="47"/>
      <c r="J35" s="39"/>
      <c r="K35" s="33" t="s">
        <v>30</v>
      </c>
      <c r="L35" s="56">
        <f>L23</f>
        <v>0</v>
      </c>
      <c r="M35" s="21"/>
      <c r="N35" s="15"/>
      <c r="O35" s="12"/>
      <c r="P35" s="15"/>
      <c r="Q35" s="16"/>
      <c r="R35" s="17"/>
      <c r="S35" s="17"/>
      <c r="T35" s="16"/>
      <c r="U35" s="16"/>
      <c r="V35" s="16"/>
      <c r="X35" s="4"/>
    </row>
    <row r="36" spans="1:33" s="109" customFormat="1" ht="20.100000000000001" hidden="1" customHeight="1" x14ac:dyDescent="0.25">
      <c r="B36" s="42"/>
      <c r="C36" s="43"/>
      <c r="D36" s="44"/>
      <c r="E36" s="45"/>
      <c r="F36" s="45"/>
      <c r="G36" s="46"/>
      <c r="H36" s="46"/>
      <c r="I36" s="47"/>
      <c r="J36" s="39"/>
      <c r="K36" s="25" t="s">
        <v>25</v>
      </c>
      <c r="L36" s="66">
        <f>L34*L35</f>
        <v>0</v>
      </c>
      <c r="M36" s="67"/>
      <c r="N36" s="68"/>
      <c r="O36" s="40"/>
      <c r="P36" s="68"/>
      <c r="Q36" s="16"/>
      <c r="R36" s="17"/>
      <c r="S36" s="17"/>
      <c r="T36" s="16"/>
      <c r="U36" s="16"/>
      <c r="V36" s="16"/>
      <c r="X36" s="4"/>
      <c r="AD36" s="29"/>
      <c r="AE36" s="30"/>
      <c r="AF36" s="31"/>
    </row>
    <row r="37" spans="1:33" s="109" customFormat="1" hidden="1" x14ac:dyDescent="0.25">
      <c r="A37" s="22"/>
      <c r="B37" s="23"/>
      <c r="C37" s="1"/>
      <c r="D37" s="1"/>
      <c r="E37" s="1"/>
      <c r="F37" s="1"/>
      <c r="G37" s="24"/>
      <c r="H37" s="24"/>
      <c r="I37" s="24"/>
      <c r="J37" s="25"/>
      <c r="K37" s="78"/>
      <c r="L37" s="37"/>
      <c r="M37" s="25"/>
      <c r="N37" s="26"/>
      <c r="O37" s="26"/>
      <c r="P37" s="26"/>
      <c r="Q37" s="26"/>
      <c r="R37" s="26"/>
      <c r="S37" s="26"/>
      <c r="T37" s="26"/>
      <c r="U37" s="26"/>
      <c r="V37" s="26"/>
      <c r="X37" s="4"/>
    </row>
    <row r="38" spans="1:33" s="109" customFormat="1" ht="20.100000000000001" hidden="1" customHeight="1" x14ac:dyDescent="0.25">
      <c r="B38" s="49"/>
      <c r="C38" s="50"/>
      <c r="D38" s="51"/>
      <c r="E38" s="52"/>
      <c r="F38" s="52"/>
      <c r="G38" s="53"/>
      <c r="H38" s="53"/>
      <c r="I38" s="54"/>
      <c r="J38" s="55">
        <v>0</v>
      </c>
      <c r="K38" s="55">
        <v>0</v>
      </c>
      <c r="L38" s="102">
        <f>J38-K38</f>
        <v>0</v>
      </c>
      <c r="M38" s="101"/>
      <c r="N38" s="74">
        <v>44000</v>
      </c>
      <c r="O38" s="41"/>
      <c r="P38" s="74"/>
      <c r="Q38" s="16">
        <v>116</v>
      </c>
      <c r="R38" s="17">
        <f>N38/232*Q38</f>
        <v>22000</v>
      </c>
      <c r="S38" s="17">
        <v>43860</v>
      </c>
      <c r="T38" s="17">
        <v>35000</v>
      </c>
      <c r="U38" s="16"/>
      <c r="V38" s="16"/>
      <c r="X38" s="4"/>
      <c r="Z38" s="18">
        <f>J38</f>
        <v>0</v>
      </c>
      <c r="AA38" s="18">
        <f>Z38</f>
        <v>0</v>
      </c>
      <c r="AB38" s="75">
        <v>0</v>
      </c>
      <c r="AC38" s="18">
        <f>(AA38-K38)/232*AB38</f>
        <v>0</v>
      </c>
      <c r="AD38" s="19">
        <v>0</v>
      </c>
      <c r="AE38" s="19">
        <v>0</v>
      </c>
      <c r="AF38" s="76">
        <f>AC38-AD38-AE38</f>
        <v>0</v>
      </c>
      <c r="AG38" s="20"/>
    </row>
    <row r="39" spans="1:33" s="109" customFormat="1" ht="20.100000000000001" hidden="1" customHeight="1" x14ac:dyDescent="0.25">
      <c r="B39" s="42"/>
      <c r="C39" s="43"/>
      <c r="D39" s="44"/>
      <c r="E39" s="45"/>
      <c r="F39" s="45"/>
      <c r="G39" s="46"/>
      <c r="H39" s="46"/>
      <c r="I39" s="47"/>
      <c r="J39" s="39"/>
      <c r="K39" s="33" t="s">
        <v>26</v>
      </c>
      <c r="L39" s="13">
        <f>L38*0.3</f>
        <v>0</v>
      </c>
      <c r="M39" s="21"/>
      <c r="N39" s="15"/>
      <c r="O39" s="12"/>
      <c r="P39" s="15"/>
      <c r="Q39" s="16">
        <v>116</v>
      </c>
      <c r="R39" s="17">
        <f>N39/232*Q39</f>
        <v>0</v>
      </c>
      <c r="S39" s="17"/>
      <c r="T39" s="16"/>
      <c r="U39" s="16"/>
      <c r="V39" s="16"/>
      <c r="X39" s="4"/>
    </row>
    <row r="40" spans="1:33" s="109" customFormat="1" ht="20.100000000000001" hidden="1" customHeight="1" x14ac:dyDescent="0.25">
      <c r="B40" s="42"/>
      <c r="C40" s="43"/>
      <c r="D40" s="44"/>
      <c r="E40" s="45"/>
      <c r="F40" s="45"/>
      <c r="G40" s="46"/>
      <c r="H40" s="46"/>
      <c r="I40" s="47"/>
      <c r="J40" s="39"/>
      <c r="K40" s="25" t="s">
        <v>27</v>
      </c>
      <c r="L40" s="13">
        <f>L38+L39</f>
        <v>0</v>
      </c>
      <c r="M40" s="21"/>
      <c r="N40" s="15"/>
      <c r="O40" s="12"/>
      <c r="P40" s="15"/>
      <c r="Q40" s="16"/>
      <c r="R40" s="17"/>
      <c r="S40" s="17"/>
      <c r="T40" s="16"/>
      <c r="U40" s="16"/>
      <c r="V40" s="16"/>
      <c r="X40" s="4"/>
    </row>
    <row r="41" spans="1:33" s="109" customFormat="1" ht="20.100000000000001" hidden="1" customHeight="1" x14ac:dyDescent="0.25">
      <c r="B41" s="42"/>
      <c r="C41" s="43"/>
      <c r="D41" s="44"/>
      <c r="E41" s="45"/>
      <c r="F41" s="45"/>
      <c r="G41" s="46"/>
      <c r="H41" s="46"/>
      <c r="I41" s="47"/>
      <c r="J41" s="39"/>
      <c r="K41" s="33" t="s">
        <v>30</v>
      </c>
      <c r="L41" s="56">
        <f>L29</f>
        <v>0</v>
      </c>
      <c r="M41" s="21"/>
      <c r="N41" s="15"/>
      <c r="O41" s="12"/>
      <c r="P41" s="15"/>
      <c r="Q41" s="16"/>
      <c r="R41" s="17"/>
      <c r="S41" s="17"/>
      <c r="T41" s="16"/>
      <c r="U41" s="16"/>
      <c r="V41" s="16"/>
      <c r="X41" s="4"/>
    </row>
    <row r="42" spans="1:33" s="109" customFormat="1" ht="20.100000000000001" hidden="1" customHeight="1" x14ac:dyDescent="0.25">
      <c r="B42" s="42"/>
      <c r="C42" s="43"/>
      <c r="D42" s="44"/>
      <c r="E42" s="45"/>
      <c r="F42" s="45"/>
      <c r="G42" s="46"/>
      <c r="H42" s="46"/>
      <c r="I42" s="47"/>
      <c r="J42" s="39"/>
      <c r="K42" s="25" t="s">
        <v>25</v>
      </c>
      <c r="L42" s="66">
        <f>L40*L41</f>
        <v>0</v>
      </c>
      <c r="M42" s="67"/>
      <c r="N42" s="68"/>
      <c r="O42" s="40"/>
      <c r="P42" s="68"/>
      <c r="Q42" s="16"/>
      <c r="R42" s="17"/>
      <c r="S42" s="17"/>
      <c r="T42" s="16"/>
      <c r="U42" s="16"/>
      <c r="V42" s="16"/>
      <c r="X42" s="4"/>
      <c r="AD42" s="29"/>
      <c r="AE42" s="30"/>
      <c r="AF42" s="31"/>
    </row>
    <row r="43" spans="1:33" s="109" customFormat="1" x14ac:dyDescent="0.25">
      <c r="A43" s="22" t="s">
        <v>38</v>
      </c>
      <c r="B43" s="110"/>
      <c r="C43" s="1"/>
      <c r="D43" s="1"/>
      <c r="E43" s="1"/>
      <c r="F43" s="1"/>
      <c r="G43" s="24"/>
      <c r="H43" s="24"/>
      <c r="I43" s="24"/>
      <c r="J43" s="25"/>
      <c r="K43" s="78"/>
      <c r="L43" s="37"/>
      <c r="M43" s="25"/>
      <c r="N43" s="26"/>
      <c r="O43" s="26"/>
      <c r="P43" s="26"/>
      <c r="Q43" s="26"/>
      <c r="R43" s="26"/>
      <c r="S43" s="26"/>
      <c r="T43" s="26"/>
      <c r="U43" s="26"/>
      <c r="V43" s="26"/>
      <c r="X43" s="4"/>
    </row>
    <row r="44" spans="1:33" s="109" customFormat="1" x14ac:dyDescent="0.25">
      <c r="A44" s="22"/>
      <c r="B44" s="23"/>
      <c r="C44" s="1"/>
      <c r="D44" s="1"/>
      <c r="E44" s="1"/>
      <c r="F44" s="1"/>
      <c r="G44" s="24"/>
      <c r="H44" s="24"/>
      <c r="I44" s="24"/>
      <c r="J44" s="25"/>
      <c r="K44" s="78"/>
      <c r="L44" s="37"/>
      <c r="M44" s="25"/>
      <c r="N44" s="26"/>
      <c r="O44" s="26"/>
      <c r="P44" s="26"/>
      <c r="Q44" s="26"/>
      <c r="R44" s="26"/>
      <c r="S44" s="26"/>
      <c r="T44" s="26"/>
      <c r="U44" s="26"/>
      <c r="V44" s="26"/>
      <c r="X44" s="4"/>
    </row>
    <row r="45" spans="1:33" s="36" customFormat="1" x14ac:dyDescent="0.25">
      <c r="A45" s="22"/>
      <c r="B45" s="23"/>
      <c r="C45" s="1"/>
      <c r="D45" s="1"/>
      <c r="E45" s="1"/>
      <c r="F45" s="1"/>
      <c r="G45" s="24"/>
      <c r="H45" s="24"/>
      <c r="I45" s="24"/>
      <c r="J45" s="25"/>
      <c r="K45" s="78"/>
      <c r="L45" s="37"/>
      <c r="M45" s="25"/>
      <c r="N45" s="26"/>
      <c r="O45" s="26"/>
      <c r="P45" s="26"/>
      <c r="Q45" s="26"/>
      <c r="R45" s="26"/>
      <c r="S45" s="26"/>
      <c r="T45" s="26"/>
      <c r="U45" s="26"/>
      <c r="V45" s="26"/>
      <c r="X45" s="4"/>
    </row>
    <row r="46" spans="1:33" s="32" customFormat="1" x14ac:dyDescent="0.25">
      <c r="B46" s="23"/>
      <c r="C46" s="1"/>
      <c r="D46" s="1"/>
      <c r="E46" s="1"/>
      <c r="F46" s="1"/>
      <c r="G46" s="24"/>
      <c r="H46" s="24"/>
      <c r="I46" s="24"/>
      <c r="J46" s="27"/>
      <c r="K46" s="124" t="s">
        <v>47</v>
      </c>
      <c r="L46" s="66">
        <f>L18+L24+L30+L36+L42</f>
        <v>0</v>
      </c>
      <c r="M46" s="27"/>
      <c r="N46" s="28"/>
      <c r="O46" s="28"/>
      <c r="P46" s="28"/>
      <c r="Q46" s="28"/>
      <c r="R46" s="28"/>
      <c r="S46" s="28"/>
      <c r="T46" s="28"/>
      <c r="U46" s="28"/>
      <c r="V46" s="28"/>
      <c r="X46" s="4"/>
      <c r="Z46"/>
      <c r="AA46"/>
      <c r="AB46"/>
      <c r="AC46"/>
      <c r="AD46"/>
      <c r="AE46"/>
      <c r="AF46"/>
      <c r="AG46"/>
    </row>
    <row r="47" spans="1:33" s="32" customFormat="1" x14ac:dyDescent="0.25">
      <c r="B47" s="23"/>
      <c r="C47" s="1"/>
      <c r="D47" s="1"/>
      <c r="E47" s="1"/>
      <c r="F47" s="1"/>
      <c r="G47" s="24"/>
      <c r="H47" s="24"/>
      <c r="I47" s="24"/>
      <c r="J47" s="27"/>
      <c r="K47" s="25"/>
      <c r="L47" s="38"/>
      <c r="M47" s="27"/>
      <c r="N47" s="28"/>
      <c r="O47" s="28"/>
      <c r="P47" s="28"/>
      <c r="Q47" s="28"/>
      <c r="R47" s="28"/>
      <c r="S47" s="28"/>
      <c r="T47" s="28"/>
      <c r="U47" s="28"/>
      <c r="V47" s="28"/>
      <c r="X47" s="4"/>
      <c r="Z47"/>
      <c r="AA47"/>
      <c r="AB47"/>
      <c r="AC47"/>
      <c r="AD47"/>
      <c r="AE47"/>
      <c r="AF47"/>
      <c r="AG47"/>
    </row>
    <row r="48" spans="1:33" s="122" customFormat="1" x14ac:dyDescent="0.25">
      <c r="B48" s="23"/>
      <c r="C48" s="1"/>
      <c r="D48" s="1"/>
      <c r="E48" s="1"/>
      <c r="F48" s="1"/>
      <c r="G48" s="24"/>
      <c r="H48" s="24"/>
      <c r="I48" s="24"/>
      <c r="J48" s="27"/>
      <c r="K48" s="25"/>
      <c r="L48" s="123" t="s">
        <v>46</v>
      </c>
      <c r="M48" s="27"/>
      <c r="N48" s="28"/>
      <c r="O48" s="28"/>
      <c r="P48" s="28"/>
      <c r="Q48" s="28"/>
      <c r="R48" s="28"/>
      <c r="S48" s="28"/>
      <c r="T48" s="28"/>
      <c r="U48" s="28"/>
      <c r="V48" s="28"/>
      <c r="X48" s="4"/>
    </row>
    <row r="49" spans="12:24" x14ac:dyDescent="0.25">
      <c r="L49" s="38" t="s">
        <v>29</v>
      </c>
      <c r="X49" s="4"/>
    </row>
  </sheetData>
  <mergeCells count="12">
    <mergeCell ref="B16:G16"/>
    <mergeCell ref="B17:G17"/>
    <mergeCell ref="B2:I2"/>
    <mergeCell ref="B3:I3"/>
    <mergeCell ref="B7:C7"/>
    <mergeCell ref="D7:M7"/>
    <mergeCell ref="B11:L11"/>
    <mergeCell ref="B6:C6"/>
    <mergeCell ref="D6:M6"/>
    <mergeCell ref="B4:M4"/>
    <mergeCell ref="B5:C5"/>
    <mergeCell ref="D5:M5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  <headerFooter>
    <oddHeader>&amp;A</oddHead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BEDF Employment</vt:lpstr>
      <vt:lpstr>'BEDF Employment'!Print_Area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Geoghegan, Marie</dc:creator>
  <cp:lastModifiedBy>Administrator</cp:lastModifiedBy>
  <dcterms:created xsi:type="dcterms:W3CDTF">2021-01-19T14:24:33Z</dcterms:created>
  <dcterms:modified xsi:type="dcterms:W3CDTF">2021-01-29T15:02:09Z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-1931221424</vt:i4>
  </property>
  <property fmtid="{D5CDD505-2E9C-101B-9397-08002B2CF9AE}" pid="3" name="_NewReviewCycle">
    <vt:lpwstr/>
  </property>
  <property fmtid="{D5CDD505-2E9C-101B-9397-08002B2CF9AE}" pid="4" name="_EmailSubject">
    <vt:lpwstr>BEDF Employment webpage</vt:lpwstr>
  </property>
  <property fmtid="{D5CDD505-2E9C-101B-9397-08002B2CF9AE}" pid="5" name="_AuthorEmail">
    <vt:lpwstr>Marie.Geoghegan@enterprise-ireland.com</vt:lpwstr>
  </property>
  <property fmtid="{D5CDD505-2E9C-101B-9397-08002B2CF9AE}" pid="6" name="_AuthorEmailDisplayName">
    <vt:lpwstr>Geoghegan, Marie</vt:lpwstr>
  </property>
  <property fmtid="{D5CDD505-2E9C-101B-9397-08002B2CF9AE}" pid="7" name="_PreviousAdHocReviewCycleID">
    <vt:i4>-2047477196</vt:i4>
  </property>
  <property fmtid="{D5CDD505-2E9C-101B-9397-08002B2CF9AE}" pid="8" name="_ReviewingToolsShownOnce">
    <vt:lpwstr/>
  </property>
</Properties>
</file>